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TE-VENTAS\Desktop\Gondolas\"/>
    </mc:Choice>
  </mc:AlternateContent>
  <xr:revisionPtr revIDLastSave="0" documentId="13_ncr:1_{9483AF73-5157-4A80-A8D8-1D3F1417C508}" xr6:coauthVersionLast="47" xr6:coauthVersionMax="47" xr10:uidLastSave="{00000000-0000-0000-0000-000000000000}"/>
  <bookViews>
    <workbookView xWindow="-110" yWindow="-110" windowWidth="19420" windowHeight="10420" firstSheet="1" activeTab="1" xr2:uid="{875374C0-435F-42F8-BA3F-1CAC586BB139}"/>
  </bookViews>
  <sheets>
    <sheet name="San luis puertas frias " sheetId="4" r:id="rId1"/>
    <sheet name="San Luis puntas de gondolas " sheetId="1" r:id="rId2"/>
    <sheet name="Miramontes " sheetId="2" r:id="rId3"/>
    <sheet name="PROYECTOS " sheetId="3" r:id="rId4"/>
    <sheet name="Meses pagados por proveedor " sheetId="5" r:id="rId5"/>
  </sheets>
  <definedNames>
    <definedName name="_xlnm._FilterDatabase" localSheetId="4" hidden="1">'Meses pagados por proveedor '!$A$2:$F$23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" l="1"/>
  <c r="C14" i="5"/>
  <c r="C13" i="5"/>
  <c r="C9" i="5"/>
  <c r="C8" i="5"/>
  <c r="C7" i="5"/>
  <c r="F5" i="5"/>
  <c r="C5" i="5"/>
  <c r="F4" i="5"/>
  <c r="C4" i="5"/>
  <c r="D23" i="4"/>
  <c r="B17" i="1"/>
  <c r="C17" i="1"/>
  <c r="E5" i="4" l="1"/>
  <c r="E4" i="4"/>
  <c r="D5" i="1"/>
  <c r="D3" i="1"/>
  <c r="D6" i="1"/>
  <c r="C14" i="4" l="1"/>
  <c r="C13" i="4"/>
  <c r="C9" i="4"/>
  <c r="C8" i="4"/>
  <c r="C7" i="4"/>
  <c r="C5" i="4"/>
  <c r="C4" i="4"/>
  <c r="F22" i="2"/>
  <c r="G20" i="2" l="1"/>
  <c r="F14" i="2" l="1"/>
  <c r="F13" i="2"/>
  <c r="F11" i="2"/>
  <c r="B11" i="2"/>
  <c r="F10" i="2"/>
  <c r="F9" i="2"/>
  <c r="C9" i="2"/>
  <c r="F8" i="2"/>
  <c r="F7" i="2"/>
  <c r="C7" i="2"/>
  <c r="F6" i="2"/>
  <c r="C6" i="2"/>
  <c r="F5" i="2"/>
  <c r="F4" i="2"/>
  <c r="C4" i="2"/>
  <c r="F3" i="2"/>
  <c r="F17" i="2" s="1"/>
  <c r="C3" i="2"/>
  <c r="C11" i="2" s="1"/>
  <c r="E19" i="2" s="1"/>
</calcChain>
</file>

<file path=xl/sharedStrings.xml><?xml version="1.0" encoding="utf-8"?>
<sst xmlns="http://schemas.openxmlformats.org/spreadsheetml/2006/main" count="329" uniqueCount="207">
  <si>
    <t>PUNTAS DE GONDOLA</t>
  </si>
  <si>
    <t>PUERTAS FRIAS</t>
  </si>
  <si>
    <t>HAPPY CLUB</t>
  </si>
  <si>
    <t>NESTLE</t>
  </si>
  <si>
    <t>GABRIEL KAFATY</t>
  </si>
  <si>
    <t>PROIMA</t>
  </si>
  <si>
    <t>KIMBERLY</t>
  </si>
  <si>
    <t xml:space="preserve">JAREMAR </t>
  </si>
  <si>
    <t xml:space="preserve">COLGATE </t>
  </si>
  <si>
    <t>ITEM</t>
  </si>
  <si>
    <t xml:space="preserve">CANTIDAD </t>
  </si>
  <si>
    <t xml:space="preserve">VALOR </t>
  </si>
  <si>
    <t>#</t>
  </si>
  <si>
    <t xml:space="preserve">LPS </t>
  </si>
  <si>
    <t>PROGCARNE</t>
  </si>
  <si>
    <t>CARGIL</t>
  </si>
  <si>
    <t>LEYDE</t>
  </si>
  <si>
    <t xml:space="preserve">SULA </t>
  </si>
  <si>
    <t>PEPSI</t>
  </si>
  <si>
    <t>CORTIJO</t>
  </si>
  <si>
    <t xml:space="preserve">CONGELADOS DE HONDURAS </t>
  </si>
  <si>
    <t>PRODEINSA</t>
  </si>
  <si>
    <t xml:space="preserve">CERVESERIA </t>
  </si>
  <si>
    <t xml:space="preserve">REY </t>
  </si>
  <si>
    <t xml:space="preserve">VINOS Y LICORES </t>
  </si>
  <si>
    <t>MORONHSA</t>
  </si>
  <si>
    <t xml:space="preserve">ENSULA </t>
  </si>
  <si>
    <t xml:space="preserve">SANTA EMILIA </t>
  </si>
  <si>
    <t xml:space="preserve">MEDIA </t>
  </si>
  <si>
    <t xml:space="preserve">YA ESTA PAGADO </t>
  </si>
  <si>
    <t xml:space="preserve">TOTAL </t>
  </si>
  <si>
    <t>cargil</t>
  </si>
  <si>
    <t>leyde</t>
  </si>
  <si>
    <t>pepsi</t>
  </si>
  <si>
    <t>prodeinsa</t>
  </si>
  <si>
    <t>cerveseria</t>
  </si>
  <si>
    <t>proima</t>
  </si>
  <si>
    <t xml:space="preserve">colgate </t>
  </si>
  <si>
    <t>kimberly</t>
  </si>
  <si>
    <t>dinant</t>
  </si>
  <si>
    <t xml:space="preserve">jaremar </t>
  </si>
  <si>
    <t>mronhsa</t>
  </si>
  <si>
    <t>dia</t>
  </si>
  <si>
    <t>demhsa</t>
  </si>
  <si>
    <t>happy club</t>
  </si>
  <si>
    <t>pricesmart</t>
  </si>
  <si>
    <t>don jab</t>
  </si>
  <si>
    <t xml:space="preserve">libre </t>
  </si>
  <si>
    <t xml:space="preserve">puntas de gondolas </t>
  </si>
  <si>
    <t>puertas fruas</t>
  </si>
  <si>
    <t>guangollola</t>
  </si>
  <si>
    <t>cadeca</t>
  </si>
  <si>
    <t xml:space="preserve">lacteos </t>
  </si>
  <si>
    <t>congeldo</t>
  </si>
  <si>
    <t>cotijo</t>
  </si>
  <si>
    <t>progcarne</t>
  </si>
  <si>
    <t>sarita</t>
  </si>
  <si>
    <t>varios</t>
  </si>
  <si>
    <t>refrigerados</t>
  </si>
  <si>
    <t>yes</t>
  </si>
  <si>
    <t xml:space="preserve">sula </t>
  </si>
  <si>
    <t xml:space="preserve">ensula </t>
  </si>
  <si>
    <t xml:space="preserve">vinos </t>
  </si>
  <si>
    <t>cerveceria</t>
  </si>
  <si>
    <t>solis</t>
  </si>
  <si>
    <t>hielo</t>
  </si>
  <si>
    <t>isla cortigo</t>
  </si>
  <si>
    <t>marisco</t>
  </si>
  <si>
    <t xml:space="preserve">Nestle </t>
  </si>
  <si>
    <t>#1</t>
  </si>
  <si>
    <t>#2</t>
  </si>
  <si>
    <t>#3</t>
  </si>
  <si>
    <t>#4</t>
  </si>
  <si>
    <t>#5</t>
  </si>
  <si>
    <t>#6</t>
  </si>
  <si>
    <t>#7</t>
  </si>
  <si>
    <t>#8</t>
  </si>
  <si>
    <t xml:space="preserve">BODEGUITA </t>
  </si>
  <si>
    <t xml:space="preserve">HOCARES </t>
  </si>
  <si>
    <t xml:space="preserve">EVENTO HOCARES </t>
  </si>
  <si>
    <t xml:space="preserve">PROCESOS JORGE MARIO </t>
  </si>
  <si>
    <t>PAGO POR CATEGORIAS VENDEDORES</t>
  </si>
  <si>
    <t xml:space="preserve">RESTRUCTURACION RUTAS </t>
  </si>
  <si>
    <t xml:space="preserve">PARQUEO MIRAMONTES </t>
  </si>
  <si>
    <t>PROYECTO NACAOME</t>
  </si>
  <si>
    <t>#9</t>
  </si>
  <si>
    <t xml:space="preserve">NOMBRE DEL PROYECTO </t>
  </si>
  <si>
    <t>PLAN ESTRATEGICO</t>
  </si>
  <si>
    <t>#10</t>
  </si>
  <si>
    <t xml:space="preserve">PROSPECTOS,MARKETING,TH,COMPRAS SUPERES,SUPERVISOR RUTA,GERENTE FINANZIERO </t>
  </si>
  <si>
    <t>#11</t>
  </si>
  <si>
    <t xml:space="preserve">PAGO DE ESPACIO PROVEEDORES </t>
  </si>
  <si>
    <t xml:space="preserve">ACCIONES </t>
  </si>
  <si>
    <t xml:space="preserve">RESPONSABLE </t>
  </si>
  <si>
    <t>METAS,ESTADO DE RESULTADO,VISITA SEMANAL</t>
  </si>
  <si>
    <t>Ruderi,Francisco,Jose</t>
  </si>
  <si>
    <t>PLAN MATRIX TOM</t>
  </si>
  <si>
    <t xml:space="preserve">FECHA FINAL </t>
  </si>
  <si>
    <t>Luis,Levi,Ruderi,Tania,Karen</t>
  </si>
  <si>
    <t xml:space="preserve">REUNION LUIS CRUZ MARTES 8 </t>
  </si>
  <si>
    <t>Luis Cruz,Ruderi</t>
  </si>
  <si>
    <t>REUNION,LUIS ALVAREZ,LUCY,DENIS,LUIS CRUZ</t>
  </si>
  <si>
    <t xml:space="preserve">Luis Cruz,Ruderi,lLuis Alvarez </t>
  </si>
  <si>
    <t xml:space="preserve">REUNION MARTES PARA DEFINIR CRONOGRAMA </t>
  </si>
  <si>
    <t xml:space="preserve">Ruderi,Jose Zambrano </t>
  </si>
  <si>
    <t xml:space="preserve">REUNION JUEVES 10 </t>
  </si>
  <si>
    <t>Luis Cruz,Tania,Ruderi</t>
  </si>
  <si>
    <t xml:space="preserve">Clientes por creciemiento volumen </t>
  </si>
  <si>
    <t xml:space="preserve">por ubicación </t>
  </si>
  <si>
    <t xml:space="preserve">por cantidad de clientes en la zona </t>
  </si>
  <si>
    <t>por segmento,detalle en mayoreo y mayoreo en detalle,tiendas,hocares,etc</t>
  </si>
  <si>
    <t xml:space="preserve">por falta de efectividad,pocos clientes efectivos </t>
  </si>
  <si>
    <t xml:space="preserve">por crecimiento o ampliacion de cobertura </t>
  </si>
  <si>
    <t xml:space="preserve">por incremento de frecuencia, ejemplo detalle tener doble frecuencia </t>
  </si>
  <si>
    <t>VER PROPUESTA DE MARVIN</t>
  </si>
  <si>
    <t>REVISAR MODELO CON MARVIN Y YOVANY</t>
  </si>
  <si>
    <t>ENVIAR PERFILES A FANY</t>
  </si>
  <si>
    <t xml:space="preserve">ESTRUCTURARLO,HACER LEVANTAMIENTO CON EDRAS  </t>
  </si>
  <si>
    <t>Ruderi,Yovany,Marvin</t>
  </si>
  <si>
    <t xml:space="preserve">Ruderi,Kendra </t>
  </si>
  <si>
    <t>REUNION PARA DEFINIR COMO QUEDA 3 pm</t>
  </si>
  <si>
    <t>Rodolfo</t>
  </si>
  <si>
    <t xml:space="preserve">Ruderi,Edras </t>
  </si>
  <si>
    <t>VALOR</t>
  </si>
  <si>
    <t xml:space="preserve">SUPERVISOR </t>
  </si>
  <si>
    <t>TELEFONO</t>
  </si>
  <si>
    <t xml:space="preserve">VENDEDOR </t>
  </si>
  <si>
    <t>MELISA</t>
  </si>
  <si>
    <t>ISMAEL</t>
  </si>
  <si>
    <t>BARTOLO</t>
  </si>
  <si>
    <t>CRISTHIAN</t>
  </si>
  <si>
    <t>VICTOR</t>
  </si>
  <si>
    <t>MICHELL</t>
  </si>
  <si>
    <t>JOSE SEQUEYRA</t>
  </si>
  <si>
    <t>JOEL</t>
  </si>
  <si>
    <t>GERMAN LAZO</t>
  </si>
  <si>
    <t>VENDEDOR</t>
  </si>
  <si>
    <t>LENIN</t>
  </si>
  <si>
    <t>DARWIN</t>
  </si>
  <si>
    <t>DIA</t>
  </si>
  <si>
    <t>DON JAB</t>
  </si>
  <si>
    <t xml:space="preserve">NOMBRE DEL ENCARGADO </t>
  </si>
  <si>
    <t xml:space="preserve">CARGO </t>
  </si>
  <si>
    <t xml:space="preserve">DESCRIPCION </t>
  </si>
  <si>
    <t xml:space="preserve">16 PUERTAS </t>
  </si>
  <si>
    <t>EXENTOS DE IMPUESTOS</t>
  </si>
  <si>
    <t xml:space="preserve">CARLOS </t>
  </si>
  <si>
    <t xml:space="preserve">CONTRATO </t>
  </si>
  <si>
    <t>SI</t>
  </si>
  <si>
    <t xml:space="preserve">5% DE VALOR POR COMPRA MENSUAL </t>
  </si>
  <si>
    <t>NO</t>
  </si>
  <si>
    <t>PAGO ADELANTADO</t>
  </si>
  <si>
    <t xml:space="preserve">LUIS HIDALGO </t>
  </si>
  <si>
    <t>HABLAR CON JIMMY</t>
  </si>
  <si>
    <t xml:space="preserve">PENDIENTE </t>
  </si>
  <si>
    <t>5% PAGO DE FACTURA POR CADA COMPRA</t>
  </si>
  <si>
    <t xml:space="preserve">CADECA </t>
  </si>
  <si>
    <t xml:space="preserve">DAN BONIFICACION REVISAR CON JIMMY </t>
  </si>
  <si>
    <t xml:space="preserve">SOLO MIRAMONTES </t>
  </si>
  <si>
    <t xml:space="preserve">CERVECERIA </t>
  </si>
  <si>
    <t>XAVIER</t>
  </si>
  <si>
    <t>PAGO TRIMESTRAL PENDIENTE Q4</t>
  </si>
  <si>
    <t xml:space="preserve">SOLO EN SAN LUIS </t>
  </si>
  <si>
    <t xml:space="preserve">ELBA </t>
  </si>
  <si>
    <t xml:space="preserve">REYNALDO </t>
  </si>
  <si>
    <t>PAGADO TODO EL AÑO</t>
  </si>
  <si>
    <t>NILSON</t>
  </si>
  <si>
    <t>CLAUDETH</t>
  </si>
  <si>
    <t xml:space="preserve">SOLO SAN LUIS </t>
  </si>
  <si>
    <t>ROBERTO</t>
  </si>
  <si>
    <t xml:space="preserve">SAN LUIS </t>
  </si>
  <si>
    <t xml:space="preserve">MIRAMONTES </t>
  </si>
  <si>
    <t xml:space="preserve">DAVID </t>
  </si>
  <si>
    <t xml:space="preserve">MES ATRSADO </t>
  </si>
  <si>
    <t>JESICA</t>
  </si>
  <si>
    <t xml:space="preserve">DEMAHSA </t>
  </si>
  <si>
    <t>PAGO CON PRODUCTO VER CON JIMMY</t>
  </si>
  <si>
    <t>RENACER</t>
  </si>
  <si>
    <t>MIRAMONTES</t>
  </si>
  <si>
    <t xml:space="preserve">NO ESTA PAGANDO </t>
  </si>
  <si>
    <t xml:space="preserve">RESUMEN SAN LUIS </t>
  </si>
  <si>
    <t xml:space="preserve">DE LAS 16 PUERTAS ESTAN PAGANDO 13 </t>
  </si>
  <si>
    <t xml:space="preserve">DE LAS 16 PUERTAS ESTAN OCUPADAS 15 LIBRE 1 </t>
  </si>
  <si>
    <t xml:space="preserve">11 PAGANDO 5750 Y 2 5000 ESTAS 2 ESTAN LIBRES DE IMPUESTO </t>
  </si>
  <si>
    <t xml:space="preserve">RESUMEN MIRAMONTES </t>
  </si>
  <si>
    <t>GRUPO YES</t>
  </si>
  <si>
    <t xml:space="preserve">SOLIS </t>
  </si>
  <si>
    <t xml:space="preserve">LACTEOS </t>
  </si>
  <si>
    <t xml:space="preserve">24 PUERTAS </t>
  </si>
  <si>
    <t>VARIOS PAPAS MARISCO</t>
  </si>
  <si>
    <t>VARIOS LEYDE Y PRICESAMRT</t>
  </si>
  <si>
    <t>DINAT</t>
  </si>
  <si>
    <t>PROGRESO/CLAVEL</t>
  </si>
  <si>
    <t>PRICESMART</t>
  </si>
  <si>
    <t>JAPY CLUB</t>
  </si>
  <si>
    <t>Meses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</si>
  <si>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</si>
  <si>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</si>
  <si>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</si>
  <si>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</si>
  <si>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</si>
  <si>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</si>
  <si>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</si>
  <si>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</si>
  <si>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Optimizacion costos </t>
  </si>
  <si>
    <t xml:space="preserve">crecimiento en venta </t>
  </si>
  <si>
    <t xml:space="preserve">crecimiento en cobertura geografica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</si>
</sst>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L&quot;* #,##0.00_-;\-&quot;L&quot;* #,##0.00_-;_-&quot;L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44" fontId="1" fillId="2" borderId="1" xfId="0" applyNumberFormat="1" applyFont="1" applyFill="1" applyBorder="1"/>
    <xf numFmtId="4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left" indent="5"/>
    </xf>
    <xf numFmtId="44" fontId="0" fillId="0" borderId="1" xfId="0" applyNumberFormat="1" applyBorder="1" applyAlignment="1">
      <alignment horizontal="left" indent="3"/>
    </xf>
    <xf numFmtId="44" fontId="1" fillId="2" borderId="0" xfId="0" applyNumberFormat="1" applyFont="1" applyFill="1"/>
    <xf numFmtId="0" fontId="1" fillId="2" borderId="2" xfId="0" applyFont="1" applyFill="1" applyBorder="1"/>
    <xf numFmtId="0" fontId="0" fillId="4" borderId="1" xfId="0" applyFill="1" applyBorder="1"/>
    <xf numFmtId="44" fontId="1" fillId="0" borderId="1" xfId="0" applyNumberFormat="1" applyFont="1" applyBorder="1"/>
    <xf numFmtId="0" fontId="0" fillId="4" borderId="0" xfId="0" applyFill="1"/>
    <xf numFmtId="0" fontId="1" fillId="2" borderId="3" xfId="0" applyFont="1" applyFill="1" applyBorder="1"/>
    <xf numFmtId="44" fontId="0" fillId="0" borderId="0" xfId="0" applyNumberFormat="1"/>
    <xf numFmtId="0" fontId="3" fillId="2" borderId="5" xfId="0" applyFont="1" applyFill="1" applyBorder="1"/>
    <xf numFmtId="0" fontId="3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2" borderId="4" xfId="0" applyFont="1" applyFill="1" applyBorder="1"/>
    <xf numFmtId="16" fontId="0" fillId="0" borderId="1" xfId="0" applyNumberFormat="1" applyBorder="1"/>
    <xf numFmtId="0" fontId="0" fillId="0" borderId="0" xfId="0" applyAlignment="1">
      <alignment horizontal="left" indent="54"/>
    </xf>
    <xf numFmtId="44" fontId="1" fillId="4" borderId="0" xfId="0" applyNumberFormat="1" applyFont="1" applyFill="1"/>
    <xf numFmtId="0" fontId="0" fillId="5" borderId="1" xfId="0" applyFill="1" applyBorder="1"/>
    <xf numFmtId="44" fontId="1" fillId="6" borderId="1" xfId="0" applyNumberFormat="1" applyFont="1" applyFill="1" applyBorder="1"/>
    <xf numFmtId="0" fontId="1" fillId="6" borderId="1" xfId="0" applyFont="1" applyFill="1" applyBorder="1"/>
    <xf numFmtId="0" fontId="0" fillId="6" borderId="1" xfId="0" applyFill="1" applyBorder="1"/>
    <xf numFmtId="12" fontId="0" fillId="0" borderId="1" xfId="0" applyNumberFormat="1" applyBorder="1" applyAlignment="1">
      <alignment horizontal="left" indent="7"/>
    </xf>
    <xf numFmtId="2" fontId="0" fillId="0" borderId="1" xfId="0" applyNumberFormat="1" applyBorder="1" applyAlignment="1">
      <alignment horizontal="left" indent="7"/>
    </xf>
    <xf numFmtId="0" fontId="1" fillId="0" borderId="1" xfId="0" applyFont="1" applyBorder="1"/>
    <xf numFmtId="44" fontId="0" fillId="4" borderId="1" xfId="0" applyNumberFormat="1" applyFill="1" applyBorder="1"/>
    <xf numFmtId="0" fontId="0" fillId="7" borderId="1" xfId="0" applyFill="1" applyBorder="1"/>
    <xf numFmtId="0" fontId="5" fillId="3" borderId="1" xfId="0" applyFont="1" applyFill="1" applyBorder="1"/>
    <xf numFmtId="44" fontId="5" fillId="3" borderId="1" xfId="0" applyNumberFormat="1" applyFont="1" applyFill="1" applyBorder="1"/>
    <xf numFmtId="0" fontId="0" fillId="5" borderId="3" xfId="0" applyFill="1" applyBorder="1"/>
    <xf numFmtId="12" fontId="0" fillId="4" borderId="1" xfId="0" applyNumberFormat="1" applyFill="1" applyBorder="1"/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3" xfId="0" applyFill="1" applyBorder="1"/>
    <xf numFmtId="0" fontId="0" fillId="5" borderId="0" xfId="0" applyFill="1"/>
    <xf numFmtId="0" fontId="0" fillId="8" borderId="1" xfId="0" applyFill="1" applyBorder="1"/>
    <xf numFmtId="0" fontId="1" fillId="2" borderId="0" xfId="0" applyFont="1" applyFill="1" applyBorder="1"/>
    <xf numFmtId="0" fontId="0" fillId="7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01376-CB44-4794-9A99-BA4FA24D2B17}">
  <dimension ref="A1:K29"/>
  <sheetViews>
    <sheetView workbookViewId="0">
      <selection activeCell="E22" sqref="E22"/>
    </sheetView>
  </sheetViews>
  <sheetFormatPr baseColWidth="10" defaultRowHeight="14.5" x14ac:dyDescent="0.35"/>
  <cols>
    <col min="1" max="1" width="26.36328125" customWidth="1"/>
    <col min="2" max="2" width="13.7265625" customWidth="1"/>
    <col min="3" max="4" width="14.08984375" customWidth="1"/>
    <col min="5" max="5" width="14" customWidth="1"/>
    <col min="6" max="6" width="23.6328125" customWidth="1"/>
    <col min="7" max="7" width="13.08984375" customWidth="1"/>
    <col min="8" max="8" width="14.90625" customWidth="1"/>
    <col min="9" max="9" width="37.6328125" customWidth="1"/>
    <col min="10" max="10" width="10.81640625" customWidth="1"/>
    <col min="11" max="11" width="18.08984375" customWidth="1"/>
  </cols>
  <sheetData>
    <row r="1" spans="1:11" x14ac:dyDescent="0.35">
      <c r="A1" s="27">
        <v>5750</v>
      </c>
      <c r="B1" s="28" t="s">
        <v>144</v>
      </c>
      <c r="C1" s="28"/>
      <c r="D1" s="28" t="s">
        <v>188</v>
      </c>
      <c r="E1" s="28"/>
      <c r="F1" s="28"/>
      <c r="G1" s="28"/>
      <c r="H1" s="28"/>
      <c r="I1" s="28" t="s">
        <v>144</v>
      </c>
      <c r="J1" s="29"/>
      <c r="K1" s="29"/>
    </row>
    <row r="2" spans="1:11" x14ac:dyDescent="0.35">
      <c r="A2" s="28" t="s">
        <v>1</v>
      </c>
      <c r="B2" s="28" t="s">
        <v>170</v>
      </c>
      <c r="C2" s="28" t="s">
        <v>170</v>
      </c>
      <c r="D2" s="28" t="s">
        <v>171</v>
      </c>
      <c r="E2" s="28" t="s">
        <v>178</v>
      </c>
      <c r="F2" s="28" t="s">
        <v>141</v>
      </c>
      <c r="G2" s="28" t="s">
        <v>142</v>
      </c>
      <c r="H2" s="28" t="s">
        <v>125</v>
      </c>
      <c r="I2" s="28" t="s">
        <v>143</v>
      </c>
      <c r="J2" s="28" t="s">
        <v>147</v>
      </c>
      <c r="K2" s="29"/>
    </row>
    <row r="3" spans="1:11" x14ac:dyDescent="0.35">
      <c r="A3" s="26" t="s">
        <v>14</v>
      </c>
      <c r="B3" s="1">
        <v>2</v>
      </c>
      <c r="C3" s="4">
        <v>5000</v>
      </c>
      <c r="D3" s="1">
        <v>2</v>
      </c>
      <c r="E3" s="4">
        <v>5000</v>
      </c>
      <c r="F3" s="1" t="s">
        <v>146</v>
      </c>
      <c r="G3" s="1" t="s">
        <v>126</v>
      </c>
      <c r="H3" s="1">
        <v>31451624</v>
      </c>
      <c r="I3" s="1" t="s">
        <v>145</v>
      </c>
      <c r="J3" s="5" t="s">
        <v>148</v>
      </c>
      <c r="K3" s="1"/>
    </row>
    <row r="4" spans="1:11" x14ac:dyDescent="0.35">
      <c r="A4" s="26" t="s">
        <v>15</v>
      </c>
      <c r="B4" s="1">
        <v>3</v>
      </c>
      <c r="C4" s="4">
        <f>A1*B4</f>
        <v>17250</v>
      </c>
      <c r="D4" s="1">
        <v>4</v>
      </c>
      <c r="E4" s="4">
        <f>A1*D4</f>
        <v>23000</v>
      </c>
      <c r="F4" s="1" t="s">
        <v>127</v>
      </c>
      <c r="G4" s="1" t="s">
        <v>124</v>
      </c>
      <c r="H4" s="1">
        <v>33288006</v>
      </c>
      <c r="I4" s="1"/>
      <c r="J4" s="1" t="s">
        <v>148</v>
      </c>
      <c r="K4" s="1"/>
    </row>
    <row r="5" spans="1:11" x14ac:dyDescent="0.35">
      <c r="A5" s="10" t="s">
        <v>16</v>
      </c>
      <c r="B5" s="10">
        <v>1</v>
      </c>
      <c r="C5" s="33">
        <f>A1*B5</f>
        <v>5750</v>
      </c>
      <c r="D5" s="10">
        <v>1</v>
      </c>
      <c r="E5" s="33">
        <f>A1*D5</f>
        <v>5750</v>
      </c>
      <c r="F5" s="10" t="s">
        <v>128</v>
      </c>
      <c r="G5" s="10" t="s">
        <v>126</v>
      </c>
      <c r="H5" s="10">
        <v>94204454</v>
      </c>
      <c r="I5" s="10" t="s">
        <v>149</v>
      </c>
      <c r="J5" s="10" t="s">
        <v>150</v>
      </c>
      <c r="K5" s="10"/>
    </row>
    <row r="6" spans="1:11" x14ac:dyDescent="0.35">
      <c r="A6" s="10" t="s">
        <v>17</v>
      </c>
      <c r="B6" s="10">
        <v>1</v>
      </c>
      <c r="C6" s="33">
        <v>5750</v>
      </c>
      <c r="D6" s="38">
        <v>1.5</v>
      </c>
      <c r="E6" s="33">
        <v>5750</v>
      </c>
      <c r="F6" s="10" t="s">
        <v>152</v>
      </c>
      <c r="G6" s="10" t="s">
        <v>124</v>
      </c>
      <c r="H6" s="10">
        <v>88039423</v>
      </c>
      <c r="I6" s="10" t="s">
        <v>151</v>
      </c>
      <c r="J6" s="10" t="s">
        <v>148</v>
      </c>
      <c r="K6" s="10"/>
    </row>
    <row r="7" spans="1:11" x14ac:dyDescent="0.35">
      <c r="A7" s="26" t="s">
        <v>18</v>
      </c>
      <c r="B7" s="1">
        <v>1</v>
      </c>
      <c r="C7" s="4">
        <f>A1*B7</f>
        <v>5750</v>
      </c>
      <c r="D7" s="1">
        <v>1</v>
      </c>
      <c r="E7" s="4">
        <v>5750</v>
      </c>
      <c r="F7" s="1" t="s">
        <v>129</v>
      </c>
      <c r="G7" s="1" t="s">
        <v>124</v>
      </c>
      <c r="H7" s="1">
        <v>32504523</v>
      </c>
      <c r="I7" s="1" t="s">
        <v>153</v>
      </c>
      <c r="J7" s="5" t="s">
        <v>154</v>
      </c>
      <c r="K7" s="1"/>
    </row>
    <row r="8" spans="1:11" x14ac:dyDescent="0.35">
      <c r="A8" s="26" t="s">
        <v>19</v>
      </c>
      <c r="B8" s="1">
        <v>1</v>
      </c>
      <c r="C8" s="4">
        <f>A1*B8</f>
        <v>5750</v>
      </c>
      <c r="D8" s="1">
        <v>1</v>
      </c>
      <c r="E8" s="4">
        <v>5750</v>
      </c>
      <c r="F8" s="1" t="s">
        <v>130</v>
      </c>
      <c r="G8" s="1" t="s">
        <v>126</v>
      </c>
      <c r="H8" s="1">
        <v>94891872</v>
      </c>
      <c r="I8" s="1"/>
      <c r="J8" s="1" t="s">
        <v>148</v>
      </c>
      <c r="K8" s="1"/>
    </row>
    <row r="9" spans="1:11" x14ac:dyDescent="0.35">
      <c r="A9" s="10" t="s">
        <v>20</v>
      </c>
      <c r="B9" s="10">
        <v>1</v>
      </c>
      <c r="C9" s="33">
        <f>A1*B9</f>
        <v>5750</v>
      </c>
      <c r="D9" s="10">
        <v>1</v>
      </c>
      <c r="E9" s="33">
        <v>5750</v>
      </c>
      <c r="F9" s="10" t="s">
        <v>131</v>
      </c>
      <c r="G9" s="10" t="s">
        <v>126</v>
      </c>
      <c r="H9" s="10">
        <v>32701160</v>
      </c>
      <c r="I9" s="10" t="s">
        <v>155</v>
      </c>
      <c r="J9" s="10"/>
      <c r="K9" s="10"/>
    </row>
    <row r="10" spans="1:11" x14ac:dyDescent="0.35">
      <c r="A10" s="26" t="s">
        <v>21</v>
      </c>
      <c r="B10" s="1">
        <v>1</v>
      </c>
      <c r="C10" s="4">
        <v>5000</v>
      </c>
      <c r="D10" s="1">
        <v>2</v>
      </c>
      <c r="E10" s="4">
        <v>5000</v>
      </c>
      <c r="F10" s="1" t="s">
        <v>132</v>
      </c>
      <c r="G10" s="1" t="s">
        <v>124</v>
      </c>
      <c r="H10" s="1">
        <v>33381153</v>
      </c>
      <c r="I10" s="1" t="s">
        <v>145</v>
      </c>
      <c r="J10" s="1"/>
      <c r="K10" s="1"/>
    </row>
    <row r="11" spans="1:11" x14ac:dyDescent="0.35">
      <c r="A11" s="35" t="s">
        <v>159</v>
      </c>
      <c r="B11" s="35">
        <v>1</v>
      </c>
      <c r="C11" s="36"/>
      <c r="D11" s="1">
        <v>1</v>
      </c>
      <c r="E11" s="4"/>
      <c r="F11" s="1"/>
      <c r="G11" s="1"/>
      <c r="H11" s="1"/>
      <c r="I11" s="1" t="s">
        <v>179</v>
      </c>
      <c r="J11" s="1"/>
      <c r="K11" s="1"/>
    </row>
    <row r="12" spans="1:11" x14ac:dyDescent="0.35">
      <c r="A12" s="35" t="s">
        <v>156</v>
      </c>
      <c r="B12" s="35">
        <v>1</v>
      </c>
      <c r="C12" s="36"/>
      <c r="D12" s="10">
        <v>2</v>
      </c>
      <c r="E12" s="33">
        <v>8625</v>
      </c>
      <c r="F12" s="10" t="s">
        <v>133</v>
      </c>
      <c r="G12" s="10" t="s">
        <v>124</v>
      </c>
      <c r="H12" s="10">
        <v>99145444</v>
      </c>
      <c r="I12" s="10" t="s">
        <v>157</v>
      </c>
      <c r="J12" s="10" t="s">
        <v>150</v>
      </c>
      <c r="K12" s="10" t="s">
        <v>158</v>
      </c>
    </row>
    <row r="13" spans="1:11" x14ac:dyDescent="0.35">
      <c r="A13" s="26" t="s">
        <v>24</v>
      </c>
      <c r="B13" s="5">
        <v>1</v>
      </c>
      <c r="C13" s="4">
        <f>A1*B13</f>
        <v>5750</v>
      </c>
      <c r="D13" s="5">
        <v>1</v>
      </c>
      <c r="E13" s="4">
        <v>5750</v>
      </c>
      <c r="F13" s="1" t="s">
        <v>160</v>
      </c>
      <c r="G13" s="1" t="s">
        <v>124</v>
      </c>
      <c r="H13" s="1">
        <v>99636704</v>
      </c>
      <c r="I13" s="1"/>
      <c r="J13" s="1"/>
      <c r="K13" s="1"/>
    </row>
    <row r="14" spans="1:11" x14ac:dyDescent="0.35">
      <c r="A14" s="10" t="s">
        <v>26</v>
      </c>
      <c r="B14" s="10">
        <v>1</v>
      </c>
      <c r="C14" s="33">
        <f>A1*B14</f>
        <v>5750</v>
      </c>
      <c r="D14" s="10">
        <v>1</v>
      </c>
      <c r="E14" s="33">
        <v>5750</v>
      </c>
      <c r="F14" s="10" t="s">
        <v>134</v>
      </c>
      <c r="G14" s="10" t="s">
        <v>126</v>
      </c>
      <c r="H14" s="10">
        <v>89051600</v>
      </c>
      <c r="I14" s="10" t="s">
        <v>161</v>
      </c>
      <c r="J14" s="10"/>
      <c r="K14" s="10"/>
    </row>
    <row r="15" spans="1:11" x14ac:dyDescent="0.35">
      <c r="A15" s="26" t="s">
        <v>27</v>
      </c>
      <c r="B15" s="30">
        <v>0.5</v>
      </c>
      <c r="C15" s="4">
        <v>2875</v>
      </c>
      <c r="D15" s="31">
        <v>0</v>
      </c>
      <c r="E15" s="4">
        <v>0</v>
      </c>
      <c r="F15" s="1" t="s">
        <v>135</v>
      </c>
      <c r="G15" s="1"/>
      <c r="H15" s="1">
        <v>89198890</v>
      </c>
      <c r="I15" s="1" t="s">
        <v>162</v>
      </c>
      <c r="J15" s="1"/>
      <c r="K15" s="1"/>
    </row>
    <row r="16" spans="1:11" x14ac:dyDescent="0.35">
      <c r="A16" s="26" t="s">
        <v>5</v>
      </c>
      <c r="B16" s="30">
        <v>0.5</v>
      </c>
      <c r="C16" s="4">
        <v>2875</v>
      </c>
      <c r="D16" s="30">
        <v>0.5</v>
      </c>
      <c r="E16" s="4">
        <v>2875</v>
      </c>
      <c r="F16" s="1" t="s">
        <v>163</v>
      </c>
      <c r="G16" s="1" t="s">
        <v>136</v>
      </c>
      <c r="H16" s="1">
        <v>88009522</v>
      </c>
      <c r="I16" s="1"/>
      <c r="J16" s="1"/>
      <c r="K16" s="1"/>
    </row>
    <row r="17" spans="1:11" x14ac:dyDescent="0.35">
      <c r="A17" s="26" t="s">
        <v>177</v>
      </c>
      <c r="B17" s="1">
        <v>0</v>
      </c>
      <c r="C17" s="4">
        <v>0</v>
      </c>
      <c r="D17" s="1">
        <v>0</v>
      </c>
      <c r="E17" s="4"/>
      <c r="F17" s="1"/>
      <c r="G17" s="1"/>
      <c r="H17" s="1"/>
      <c r="I17" s="1"/>
      <c r="J17" s="1"/>
      <c r="K17" s="1"/>
    </row>
    <row r="18" spans="1:11" x14ac:dyDescent="0.35">
      <c r="A18" s="26" t="s">
        <v>185</v>
      </c>
      <c r="B18" s="1">
        <v>1</v>
      </c>
      <c r="C18" s="11"/>
      <c r="D18" s="32">
        <v>1</v>
      </c>
      <c r="E18" s="11"/>
      <c r="F18" s="1"/>
      <c r="G18" s="1"/>
      <c r="H18" s="1"/>
      <c r="I18" s="1"/>
      <c r="J18" s="1"/>
      <c r="K18" s="1"/>
    </row>
    <row r="19" spans="1:11" x14ac:dyDescent="0.35">
      <c r="A19" s="26" t="s">
        <v>186</v>
      </c>
      <c r="B19" s="1"/>
      <c r="C19" s="1"/>
      <c r="D19" s="32">
        <v>1</v>
      </c>
      <c r="E19" s="1"/>
      <c r="F19" s="1"/>
      <c r="G19" s="1"/>
      <c r="H19" s="1"/>
      <c r="I19" s="1"/>
      <c r="J19" s="1"/>
      <c r="K19" s="1"/>
    </row>
    <row r="20" spans="1:11" x14ac:dyDescent="0.35">
      <c r="A20" s="1" t="s">
        <v>187</v>
      </c>
      <c r="B20" s="1"/>
      <c r="C20" s="1"/>
      <c r="D20" s="1">
        <v>1</v>
      </c>
      <c r="E20" s="1"/>
      <c r="F20" s="1"/>
      <c r="G20" s="1"/>
      <c r="H20" s="1"/>
      <c r="I20" s="1"/>
      <c r="J20" s="1"/>
      <c r="K20" s="1"/>
    </row>
    <row r="21" spans="1:11" x14ac:dyDescent="0.35">
      <c r="A21" s="37" t="s">
        <v>189</v>
      </c>
      <c r="B21" s="43"/>
      <c r="D21">
        <v>1</v>
      </c>
    </row>
    <row r="22" spans="1:11" x14ac:dyDescent="0.35">
      <c r="A22" s="37" t="s">
        <v>190</v>
      </c>
      <c r="B22" s="43"/>
      <c r="D22">
        <v>1</v>
      </c>
    </row>
    <row r="23" spans="1:11" x14ac:dyDescent="0.35">
      <c r="C23" s="14"/>
      <c r="D23">
        <f>SUM(D3:D22)</f>
        <v>24</v>
      </c>
    </row>
    <row r="26" spans="1:11" x14ac:dyDescent="0.35">
      <c r="A26" s="2" t="s">
        <v>180</v>
      </c>
      <c r="B26" s="2"/>
      <c r="C26" s="2"/>
      <c r="E26" s="2" t="s">
        <v>184</v>
      </c>
      <c r="F26" s="2"/>
      <c r="G26" s="2"/>
    </row>
    <row r="27" spans="1:11" x14ac:dyDescent="0.35">
      <c r="A27" s="34" t="s">
        <v>182</v>
      </c>
      <c r="B27" s="34"/>
      <c r="C27" s="34"/>
      <c r="E27" s="34" t="s">
        <v>182</v>
      </c>
      <c r="F27" s="34"/>
      <c r="G27" s="34"/>
    </row>
    <row r="28" spans="1:11" x14ac:dyDescent="0.35">
      <c r="A28" s="34" t="s">
        <v>181</v>
      </c>
      <c r="B28" s="34"/>
      <c r="C28" s="34"/>
      <c r="E28" s="34" t="s">
        <v>181</v>
      </c>
      <c r="F28" s="34"/>
      <c r="G28" s="34"/>
    </row>
    <row r="29" spans="1:11" x14ac:dyDescent="0.35">
      <c r="A29" s="34" t="s">
        <v>183</v>
      </c>
      <c r="B29" s="34"/>
      <c r="C29" s="34"/>
      <c r="E29" s="34" t="s">
        <v>183</v>
      </c>
      <c r="F29" s="34"/>
      <c r="G29" s="34"/>
    </row>
  </sheetData>
  <phoneticPr fontId="2" type="noConversion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D3496-3327-49CE-893E-163468059C77}">
  <dimension ref="A1:J17"/>
  <sheetViews>
    <sheetView tabSelected="1" workbookViewId="0"/>
  </sheetViews>
  <sheetFormatPr baseColWidth="10" defaultRowHeight="14.5" x14ac:dyDescent="0.35"/>
  <cols>
    <col min="1" max="1" width="17" customWidth="1"/>
    <col min="2" max="2" width="18.81640625" bestFit="1" customWidth="1"/>
    <col min="3" max="3" width="15.7265625" customWidth="1"/>
    <col min="4" max="4" width="17.54296875" customWidth="1"/>
    <col min="5" max="5" width="23.6328125" customWidth="1"/>
    <col min="6" max="6" width="12.54296875" customWidth="1"/>
    <col min="7" max="7" width="13.1796875" customWidth="1"/>
    <col min="8" max="8" width="38.7265625" customWidth="1"/>
    <col min="9" max="9" width="17.453125" customWidth="1"/>
    <col min="10" max="10" width="23.08984375" customWidth="1"/>
  </cols>
  <sheetData>
    <row r="1" spans="1:10" x14ac:dyDescent="0.35">
      <c r="A1" s="27">
        <v>13225</v>
      </c>
      <c r="B1" s="28">
        <v>13</v>
      </c>
      <c r="C1" s="28">
        <v>20</v>
      </c>
      <c r="D1" s="28"/>
      <c r="E1" s="28"/>
      <c r="F1" s="28"/>
      <c r="G1" s="28"/>
      <c r="H1" s="28" t="s">
        <v>144</v>
      </c>
      <c r="I1" s="29"/>
      <c r="J1" s="29"/>
    </row>
    <row r="2" spans="1:10" x14ac:dyDescent="0.35">
      <c r="A2" s="28" t="s">
        <v>1</v>
      </c>
      <c r="B2" s="28" t="s">
        <v>170</v>
      </c>
      <c r="C2" s="28" t="s">
        <v>171</v>
      </c>
      <c r="D2" s="28" t="s">
        <v>123</v>
      </c>
      <c r="E2" s="28" t="s">
        <v>141</v>
      </c>
      <c r="F2" s="28" t="s">
        <v>142</v>
      </c>
      <c r="G2" s="28" t="s">
        <v>125</v>
      </c>
      <c r="H2" s="28" t="s">
        <v>143</v>
      </c>
      <c r="I2" s="28" t="s">
        <v>147</v>
      </c>
      <c r="J2" s="29"/>
    </row>
    <row r="3" spans="1:10" x14ac:dyDescent="0.35">
      <c r="A3" s="45" t="s">
        <v>25</v>
      </c>
      <c r="B3" s="39">
        <v>2</v>
      </c>
      <c r="C3" s="1">
        <v>2</v>
      </c>
      <c r="D3" s="4">
        <f>B3*A1</f>
        <v>26450</v>
      </c>
      <c r="E3" s="1" t="s">
        <v>164</v>
      </c>
      <c r="F3" s="1" t="s">
        <v>126</v>
      </c>
      <c r="G3" s="1">
        <v>99277706</v>
      </c>
      <c r="H3" s="1"/>
      <c r="I3" s="5" t="s">
        <v>148</v>
      </c>
      <c r="J3" s="1"/>
    </row>
    <row r="4" spans="1:10" x14ac:dyDescent="0.35">
      <c r="A4" s="45" t="s">
        <v>3</v>
      </c>
      <c r="B4" s="39">
        <v>1</v>
      </c>
      <c r="C4" s="1">
        <v>1</v>
      </c>
      <c r="D4" s="4"/>
      <c r="E4" s="1" t="s">
        <v>166</v>
      </c>
      <c r="F4" s="1" t="s">
        <v>124</v>
      </c>
      <c r="G4" s="1">
        <v>99800704</v>
      </c>
      <c r="H4" s="1" t="s">
        <v>165</v>
      </c>
      <c r="I4" s="5" t="s">
        <v>150</v>
      </c>
      <c r="J4" s="1"/>
    </row>
    <row r="5" spans="1:10" x14ac:dyDescent="0.35">
      <c r="A5" s="45" t="s">
        <v>4</v>
      </c>
      <c r="B5" s="39">
        <v>1</v>
      </c>
      <c r="C5" s="1">
        <v>0</v>
      </c>
      <c r="D5" s="4">
        <f>B5*A1</f>
        <v>13225</v>
      </c>
      <c r="E5" s="1" t="s">
        <v>167</v>
      </c>
      <c r="F5" s="1" t="s">
        <v>124</v>
      </c>
      <c r="G5" s="1">
        <v>32881256</v>
      </c>
      <c r="H5" s="1" t="s">
        <v>168</v>
      </c>
      <c r="I5" s="5" t="s">
        <v>150</v>
      </c>
      <c r="J5" s="1"/>
    </row>
    <row r="6" spans="1:10" x14ac:dyDescent="0.35">
      <c r="A6" s="45" t="s">
        <v>5</v>
      </c>
      <c r="B6" s="39">
        <v>1</v>
      </c>
      <c r="C6" s="1">
        <v>1</v>
      </c>
      <c r="D6" s="4">
        <f>A1*B6</f>
        <v>13225</v>
      </c>
      <c r="E6" s="1"/>
      <c r="F6" s="1" t="s">
        <v>124</v>
      </c>
      <c r="G6" s="1">
        <v>32504523</v>
      </c>
      <c r="H6" s="1" t="s">
        <v>153</v>
      </c>
      <c r="I6" s="5" t="s">
        <v>150</v>
      </c>
      <c r="J6" s="1"/>
    </row>
    <row r="7" spans="1:10" x14ac:dyDescent="0.35">
      <c r="A7" s="45" t="s">
        <v>6</v>
      </c>
      <c r="B7" s="39">
        <v>1</v>
      </c>
      <c r="C7" s="1">
        <v>2</v>
      </c>
      <c r="D7" s="4">
        <v>10000</v>
      </c>
      <c r="E7" s="1" t="s">
        <v>169</v>
      </c>
      <c r="F7" s="1" t="s">
        <v>126</v>
      </c>
      <c r="G7" s="1"/>
      <c r="H7" s="1"/>
      <c r="I7" s="1" t="s">
        <v>150</v>
      </c>
      <c r="J7" s="1"/>
    </row>
    <row r="8" spans="1:10" x14ac:dyDescent="0.35">
      <c r="A8" s="45" t="s">
        <v>7</v>
      </c>
      <c r="B8" s="39">
        <v>3</v>
      </c>
      <c r="C8" s="1">
        <v>3</v>
      </c>
      <c r="D8" s="4"/>
      <c r="E8" s="1" t="s">
        <v>172</v>
      </c>
      <c r="F8" s="1" t="s">
        <v>126</v>
      </c>
      <c r="G8" s="1">
        <v>32701160</v>
      </c>
      <c r="H8" s="1" t="s">
        <v>173</v>
      </c>
      <c r="I8" s="1" t="s">
        <v>148</v>
      </c>
      <c r="J8" s="1"/>
    </row>
    <row r="9" spans="1:10" x14ac:dyDescent="0.35">
      <c r="A9" s="45" t="s">
        <v>8</v>
      </c>
      <c r="B9" s="39">
        <v>2</v>
      </c>
      <c r="C9" s="1">
        <v>2</v>
      </c>
      <c r="D9" s="4">
        <v>52900</v>
      </c>
      <c r="E9" s="1" t="s">
        <v>174</v>
      </c>
      <c r="F9" s="1" t="s">
        <v>126</v>
      </c>
      <c r="G9" s="1">
        <v>95641334</v>
      </c>
      <c r="H9" s="1"/>
      <c r="I9" s="1" t="s">
        <v>150</v>
      </c>
      <c r="J9" s="1"/>
    </row>
    <row r="10" spans="1:10" x14ac:dyDescent="0.35">
      <c r="A10" s="26" t="s">
        <v>175</v>
      </c>
      <c r="B10" s="39">
        <v>0</v>
      </c>
      <c r="C10" s="1">
        <v>1</v>
      </c>
      <c r="D10" s="4"/>
      <c r="E10" s="1" t="s">
        <v>137</v>
      </c>
      <c r="F10" s="1" t="s">
        <v>124</v>
      </c>
      <c r="G10" s="1">
        <v>99145444</v>
      </c>
      <c r="H10" s="1" t="s">
        <v>176</v>
      </c>
      <c r="I10" s="1" t="s">
        <v>150</v>
      </c>
      <c r="J10" s="1" t="s">
        <v>158</v>
      </c>
    </row>
    <row r="11" spans="1:10" x14ac:dyDescent="0.35">
      <c r="A11" s="26" t="s">
        <v>139</v>
      </c>
      <c r="B11" s="40">
        <v>1</v>
      </c>
      <c r="C11" s="5">
        <v>1</v>
      </c>
      <c r="D11" s="4"/>
      <c r="E11" s="1"/>
      <c r="F11" s="1"/>
      <c r="G11" s="1"/>
      <c r="H11" s="1"/>
      <c r="I11" s="1"/>
      <c r="J11" s="1"/>
    </row>
    <row r="12" spans="1:10" x14ac:dyDescent="0.35">
      <c r="A12" s="44" t="s">
        <v>191</v>
      </c>
      <c r="B12" s="39"/>
      <c r="C12" s="1">
        <v>2</v>
      </c>
      <c r="D12" s="4"/>
      <c r="E12" s="1"/>
      <c r="F12" s="1"/>
      <c r="G12" s="1"/>
      <c r="H12" s="1"/>
      <c r="I12" s="1"/>
      <c r="J12" s="1"/>
    </row>
    <row r="13" spans="1:10" x14ac:dyDescent="0.35">
      <c r="A13" s="44" t="s">
        <v>6</v>
      </c>
      <c r="B13" s="41"/>
      <c r="C13" s="1">
        <v>1</v>
      </c>
      <c r="D13" s="4"/>
      <c r="E13" s="1"/>
      <c r="F13" s="1"/>
      <c r="G13" s="1"/>
      <c r="H13" s="1"/>
      <c r="I13" s="1"/>
      <c r="J13" s="1"/>
    </row>
    <row r="14" spans="1:10" x14ac:dyDescent="0.35">
      <c r="A14" s="44" t="s">
        <v>192</v>
      </c>
      <c r="B14" s="41"/>
      <c r="C14" s="1">
        <v>1</v>
      </c>
      <c r="D14" s="4"/>
      <c r="E14" s="1"/>
      <c r="F14" s="1"/>
      <c r="G14" s="1"/>
      <c r="H14" s="1"/>
      <c r="I14" s="1"/>
      <c r="J14" s="1"/>
    </row>
    <row r="15" spans="1:10" x14ac:dyDescent="0.35">
      <c r="A15" s="44" t="s">
        <v>193</v>
      </c>
      <c r="B15" s="39"/>
      <c r="C15" s="1">
        <v>1</v>
      </c>
      <c r="D15" s="4"/>
      <c r="E15" s="1"/>
      <c r="F15" s="1"/>
      <c r="G15" s="1"/>
      <c r="H15" s="1"/>
      <c r="I15" s="1"/>
      <c r="J15" s="1"/>
    </row>
    <row r="16" spans="1:10" x14ac:dyDescent="0.35">
      <c r="A16" s="44" t="s">
        <v>194</v>
      </c>
      <c r="B16" s="39"/>
      <c r="C16" s="1">
        <v>1</v>
      </c>
      <c r="D16" s="1"/>
      <c r="E16" s="1"/>
      <c r="F16" s="1"/>
      <c r="G16" s="1"/>
      <c r="H16" s="1"/>
      <c r="I16" s="1"/>
      <c r="J16" s="1"/>
    </row>
    <row r="17" spans="1:10" x14ac:dyDescent="0.35">
      <c r="A17" s="26"/>
      <c r="B17" s="42">
        <f>SUM(B3:B16)</f>
        <v>12</v>
      </c>
      <c r="C17" s="1">
        <f>SUM(C3:C16)</f>
        <v>19</v>
      </c>
      <c r="D17" s="1"/>
      <c r="E17" s="1"/>
      <c r="F17" s="1"/>
      <c r="G17" s="1"/>
      <c r="H17" s="1"/>
      <c r="I17" s="1"/>
      <c r="J17" s="1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AE50-6D09-4634-A508-795D4523EF9B}">
  <dimension ref="A1:L29"/>
  <sheetViews>
    <sheetView workbookViewId="0">
      <selection activeCell="I26" sqref="I26"/>
    </sheetView>
  </sheetViews>
  <sheetFormatPr baseColWidth="10" defaultRowHeight="14.5" x14ac:dyDescent="0.35"/>
  <cols>
    <col min="1" max="2" width="23.08984375" customWidth="1"/>
    <col min="3" max="3" width="21.08984375" customWidth="1"/>
    <col min="4" max="4" width="25.54296875" customWidth="1"/>
    <col min="5" max="5" width="13.6328125" customWidth="1"/>
    <col min="6" max="6" width="15.453125" customWidth="1"/>
    <col min="7" max="7" width="11.90625" bestFit="1" customWidth="1"/>
    <col min="9" max="9" width="14.54296875" customWidth="1"/>
  </cols>
  <sheetData>
    <row r="1" spans="1:12" x14ac:dyDescent="0.35">
      <c r="A1" s="2" t="s">
        <v>9</v>
      </c>
      <c r="B1" s="2" t="s">
        <v>10</v>
      </c>
      <c r="C1" s="2" t="s">
        <v>11</v>
      </c>
      <c r="D1" s="3">
        <v>5750</v>
      </c>
      <c r="E1" s="2" t="s">
        <v>10</v>
      </c>
      <c r="F1" s="2" t="s">
        <v>11</v>
      </c>
      <c r="H1">
        <v>20</v>
      </c>
    </row>
    <row r="2" spans="1:12" x14ac:dyDescent="0.35">
      <c r="A2" s="2" t="s">
        <v>0</v>
      </c>
      <c r="B2" s="3">
        <v>13225</v>
      </c>
      <c r="C2" s="2" t="s">
        <v>13</v>
      </c>
      <c r="D2" s="2" t="s">
        <v>1</v>
      </c>
      <c r="E2" s="2" t="s">
        <v>12</v>
      </c>
      <c r="F2" s="2" t="s">
        <v>13</v>
      </c>
      <c r="G2" s="13" t="s">
        <v>48</v>
      </c>
      <c r="I2" s="9" t="s">
        <v>49</v>
      </c>
    </row>
    <row r="3" spans="1:12" x14ac:dyDescent="0.35">
      <c r="A3" s="1" t="s">
        <v>25</v>
      </c>
      <c r="B3" s="1">
        <v>2</v>
      </c>
      <c r="C3" s="4">
        <f>B3*B2</f>
        <v>26450</v>
      </c>
      <c r="D3" s="1" t="s">
        <v>14</v>
      </c>
      <c r="E3" s="1">
        <v>1</v>
      </c>
      <c r="F3" s="4">
        <f>D1*E3</f>
        <v>5750</v>
      </c>
      <c r="G3" s="12" t="s">
        <v>37</v>
      </c>
      <c r="H3" s="12">
        <v>2</v>
      </c>
      <c r="I3" t="s">
        <v>31</v>
      </c>
      <c r="J3">
        <v>2</v>
      </c>
    </row>
    <row r="4" spans="1:12" x14ac:dyDescent="0.35">
      <c r="A4" s="1" t="s">
        <v>2</v>
      </c>
      <c r="B4" s="1">
        <v>0</v>
      </c>
      <c r="C4" s="4">
        <f>B2*B4</f>
        <v>0</v>
      </c>
      <c r="D4" s="1" t="s">
        <v>15</v>
      </c>
      <c r="E4" s="1">
        <v>3</v>
      </c>
      <c r="F4" s="4">
        <f>D1*E4</f>
        <v>17250</v>
      </c>
      <c r="G4" s="12" t="s">
        <v>38</v>
      </c>
      <c r="H4" s="12">
        <v>2</v>
      </c>
      <c r="I4" t="s">
        <v>50</v>
      </c>
      <c r="J4">
        <v>1</v>
      </c>
    </row>
    <row r="5" spans="1:12" x14ac:dyDescent="0.35">
      <c r="A5" s="1" t="s">
        <v>3</v>
      </c>
      <c r="B5" s="1">
        <v>1</v>
      </c>
      <c r="C5" s="7" t="s">
        <v>29</v>
      </c>
      <c r="D5" s="1" t="s">
        <v>16</v>
      </c>
      <c r="E5" s="1">
        <v>1</v>
      </c>
      <c r="F5" s="4">
        <f>D1*E5</f>
        <v>5750</v>
      </c>
      <c r="G5" s="12" t="s">
        <v>39</v>
      </c>
      <c r="H5" s="12">
        <v>3</v>
      </c>
      <c r="I5" t="s">
        <v>51</v>
      </c>
      <c r="J5">
        <v>1</v>
      </c>
    </row>
    <row r="6" spans="1:12" x14ac:dyDescent="0.35">
      <c r="A6" s="1" t="s">
        <v>4</v>
      </c>
      <c r="B6" s="1">
        <v>1</v>
      </c>
      <c r="C6" s="4">
        <f>B2*B6</f>
        <v>13225</v>
      </c>
      <c r="D6" s="1" t="s">
        <v>17</v>
      </c>
      <c r="E6" s="1">
        <v>1</v>
      </c>
      <c r="F6" s="4">
        <f>D1*6</f>
        <v>34500</v>
      </c>
      <c r="G6" s="12" t="s">
        <v>40</v>
      </c>
      <c r="H6" s="12">
        <v>2</v>
      </c>
      <c r="I6" t="s">
        <v>52</v>
      </c>
      <c r="J6">
        <v>0</v>
      </c>
    </row>
    <row r="7" spans="1:12" x14ac:dyDescent="0.35">
      <c r="A7" s="1" t="s">
        <v>5</v>
      </c>
      <c r="B7" s="1">
        <v>1</v>
      </c>
      <c r="C7" s="4">
        <f>B2*B7</f>
        <v>13225</v>
      </c>
      <c r="D7" s="1" t="s">
        <v>18</v>
      </c>
      <c r="E7" s="1">
        <v>2</v>
      </c>
      <c r="F7" s="4">
        <f>D1*E7</f>
        <v>11500</v>
      </c>
      <c r="G7" s="12" t="s">
        <v>41</v>
      </c>
      <c r="H7" s="12">
        <v>2</v>
      </c>
      <c r="I7" t="s">
        <v>31</v>
      </c>
      <c r="J7">
        <v>0</v>
      </c>
    </row>
    <row r="8" spans="1:12" x14ac:dyDescent="0.35">
      <c r="A8" s="1" t="s">
        <v>6</v>
      </c>
      <c r="B8" s="1">
        <v>1</v>
      </c>
      <c r="C8" s="4">
        <v>13225</v>
      </c>
      <c r="D8" s="1" t="s">
        <v>19</v>
      </c>
      <c r="E8" s="1">
        <v>1</v>
      </c>
      <c r="F8" s="4">
        <f>D1*E8</f>
        <v>5750</v>
      </c>
      <c r="G8" t="s">
        <v>36</v>
      </c>
      <c r="H8">
        <v>1</v>
      </c>
      <c r="I8" s="12" t="s">
        <v>53</v>
      </c>
    </row>
    <row r="9" spans="1:12" x14ac:dyDescent="0.35">
      <c r="A9" s="1" t="s">
        <v>7</v>
      </c>
      <c r="B9" s="1">
        <v>3</v>
      </c>
      <c r="C9" s="4">
        <f>B2*B9</f>
        <v>39675</v>
      </c>
      <c r="D9" s="1" t="s">
        <v>20</v>
      </c>
      <c r="E9" s="1">
        <v>1</v>
      </c>
      <c r="F9" s="4">
        <f>D1*E9</f>
        <v>5750</v>
      </c>
      <c r="G9" t="s">
        <v>42</v>
      </c>
      <c r="H9">
        <v>1</v>
      </c>
      <c r="I9" t="s">
        <v>31</v>
      </c>
      <c r="J9">
        <v>1</v>
      </c>
    </row>
    <row r="10" spans="1:12" x14ac:dyDescent="0.35">
      <c r="A10" s="1" t="s">
        <v>8</v>
      </c>
      <c r="B10" s="1">
        <v>2</v>
      </c>
      <c r="C10" s="4">
        <v>26450</v>
      </c>
      <c r="D10" s="1" t="s">
        <v>21</v>
      </c>
      <c r="E10" s="1">
        <v>1</v>
      </c>
      <c r="F10" s="4">
        <f>D1*E10</f>
        <v>5750</v>
      </c>
      <c r="G10" t="s">
        <v>43</v>
      </c>
      <c r="H10">
        <v>1</v>
      </c>
      <c r="I10" t="s">
        <v>54</v>
      </c>
      <c r="J10">
        <v>1</v>
      </c>
      <c r="K10" t="s">
        <v>138</v>
      </c>
      <c r="L10">
        <v>33201527</v>
      </c>
    </row>
    <row r="11" spans="1:12" x14ac:dyDescent="0.35">
      <c r="A11" s="1"/>
      <c r="B11" s="1">
        <f>SUM(B3:B10)</f>
        <v>11</v>
      </c>
      <c r="C11" s="4">
        <f>SUM(C3:C10)</f>
        <v>132250</v>
      </c>
      <c r="D11" s="1" t="s">
        <v>22</v>
      </c>
      <c r="E11" s="1">
        <v>1</v>
      </c>
      <c r="F11" s="4">
        <f>D1*E11</f>
        <v>5750</v>
      </c>
      <c r="G11" t="s">
        <v>44</v>
      </c>
      <c r="H11">
        <v>2</v>
      </c>
      <c r="I11" t="s">
        <v>55</v>
      </c>
      <c r="J11">
        <v>1</v>
      </c>
      <c r="K11" t="s">
        <v>139</v>
      </c>
      <c r="L11">
        <v>31701071</v>
      </c>
    </row>
    <row r="12" spans="1:12" x14ac:dyDescent="0.35">
      <c r="A12" s="1"/>
      <c r="B12" s="1"/>
      <c r="C12" s="1"/>
      <c r="D12" s="1" t="s">
        <v>23</v>
      </c>
      <c r="E12" s="1">
        <v>1</v>
      </c>
      <c r="F12" s="4"/>
      <c r="G12" t="s">
        <v>45</v>
      </c>
      <c r="H12">
        <v>1</v>
      </c>
      <c r="I12" t="s">
        <v>51</v>
      </c>
      <c r="J12">
        <v>1</v>
      </c>
      <c r="K12" t="s">
        <v>134</v>
      </c>
    </row>
    <row r="13" spans="1:12" x14ac:dyDescent="0.35">
      <c r="A13" s="1"/>
      <c r="B13" s="1"/>
      <c r="C13" s="1"/>
      <c r="D13" s="5" t="s">
        <v>24</v>
      </c>
      <c r="E13" s="5">
        <v>1</v>
      </c>
      <c r="F13" s="4">
        <f>D1*E13</f>
        <v>5750</v>
      </c>
      <c r="G13" t="s">
        <v>46</v>
      </c>
      <c r="H13">
        <v>1</v>
      </c>
      <c r="I13" t="s">
        <v>56</v>
      </c>
      <c r="J13">
        <v>1</v>
      </c>
      <c r="K13" t="s">
        <v>140</v>
      </c>
    </row>
    <row r="14" spans="1:12" x14ac:dyDescent="0.35">
      <c r="A14" s="1"/>
      <c r="B14" s="1"/>
      <c r="C14" s="1"/>
      <c r="D14" s="5" t="s">
        <v>26</v>
      </c>
      <c r="E14" s="1">
        <v>1</v>
      </c>
      <c r="F14" s="4">
        <f>D1*E14</f>
        <v>5750</v>
      </c>
      <c r="G14" t="s">
        <v>47</v>
      </c>
      <c r="H14">
        <v>1</v>
      </c>
      <c r="I14" t="s">
        <v>57</v>
      </c>
      <c r="J14">
        <v>0</v>
      </c>
    </row>
    <row r="15" spans="1:12" x14ac:dyDescent="0.35">
      <c r="A15" s="1"/>
      <c r="B15" s="1"/>
      <c r="C15" s="1"/>
      <c r="D15" s="5" t="s">
        <v>27</v>
      </c>
      <c r="E15" s="6" t="s">
        <v>28</v>
      </c>
      <c r="F15" s="1">
        <v>2875</v>
      </c>
      <c r="G15" t="s">
        <v>68</v>
      </c>
      <c r="H15">
        <v>2</v>
      </c>
      <c r="I15" s="12" t="s">
        <v>58</v>
      </c>
    </row>
    <row r="16" spans="1:12" x14ac:dyDescent="0.35">
      <c r="A16" s="1"/>
      <c r="B16" s="1"/>
      <c r="C16" s="1"/>
      <c r="D16" s="5" t="s">
        <v>5</v>
      </c>
      <c r="E16" s="6" t="s">
        <v>28</v>
      </c>
      <c r="F16" s="1">
        <v>2875</v>
      </c>
      <c r="I16" t="s">
        <v>59</v>
      </c>
      <c r="J16">
        <v>1</v>
      </c>
    </row>
    <row r="17" spans="1:11" x14ac:dyDescent="0.35">
      <c r="A17" s="1"/>
      <c r="B17" s="1"/>
      <c r="C17" s="1"/>
      <c r="D17" s="1"/>
      <c r="E17" s="1"/>
      <c r="F17" s="4">
        <f>SUM(F3:F16)</f>
        <v>115000</v>
      </c>
      <c r="I17" t="s">
        <v>45</v>
      </c>
      <c r="J17">
        <v>0</v>
      </c>
    </row>
    <row r="18" spans="1:11" x14ac:dyDescent="0.35">
      <c r="G18">
        <v>13625</v>
      </c>
      <c r="I18" t="s">
        <v>34</v>
      </c>
      <c r="J18">
        <v>1</v>
      </c>
    </row>
    <row r="19" spans="1:11" x14ac:dyDescent="0.35">
      <c r="D19" t="s">
        <v>30</v>
      </c>
      <c r="E19" s="8">
        <f>C11+F17</f>
        <v>247250</v>
      </c>
      <c r="I19" t="s">
        <v>32</v>
      </c>
      <c r="J19">
        <v>2</v>
      </c>
    </row>
    <row r="20" spans="1:11" x14ac:dyDescent="0.35">
      <c r="G20" s="14">
        <f>G18*11</f>
        <v>149875</v>
      </c>
      <c r="I20" t="s">
        <v>60</v>
      </c>
      <c r="J20">
        <v>1</v>
      </c>
    </row>
    <row r="21" spans="1:11" x14ac:dyDescent="0.35">
      <c r="I21" t="s">
        <v>61</v>
      </c>
      <c r="J21">
        <v>1</v>
      </c>
    </row>
    <row r="22" spans="1:11" x14ac:dyDescent="0.35">
      <c r="F22" s="25">
        <f>E19+G20</f>
        <v>397125</v>
      </c>
      <c r="I22" t="s">
        <v>33</v>
      </c>
      <c r="J22">
        <v>1</v>
      </c>
    </row>
    <row r="23" spans="1:11" x14ac:dyDescent="0.35">
      <c r="I23" t="s">
        <v>35</v>
      </c>
      <c r="J23">
        <v>1</v>
      </c>
    </row>
    <row r="24" spans="1:11" x14ac:dyDescent="0.35">
      <c r="I24" t="s">
        <v>62</v>
      </c>
      <c r="J24">
        <v>1</v>
      </c>
    </row>
    <row r="25" spans="1:11" x14ac:dyDescent="0.35">
      <c r="I25" t="s">
        <v>63</v>
      </c>
      <c r="J25">
        <v>1</v>
      </c>
      <c r="K25">
        <v>0</v>
      </c>
    </row>
    <row r="26" spans="1:11" x14ac:dyDescent="0.35">
      <c r="I26" t="s">
        <v>64</v>
      </c>
      <c r="J26">
        <v>1</v>
      </c>
    </row>
    <row r="27" spans="1:11" x14ac:dyDescent="0.35">
      <c r="I27" t="s">
        <v>65</v>
      </c>
      <c r="J27">
        <v>2</v>
      </c>
      <c r="K27">
        <v>0</v>
      </c>
    </row>
    <row r="28" spans="1:11" x14ac:dyDescent="0.35">
      <c r="I28" t="s">
        <v>66</v>
      </c>
      <c r="J28">
        <v>1</v>
      </c>
    </row>
    <row r="29" spans="1:11" x14ac:dyDescent="0.35">
      <c r="I29" t="s">
        <v>67</v>
      </c>
      <c r="J29">
        <v>1</v>
      </c>
      <c r="K29"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B10E8-D175-4A4D-B3DD-BCCE4F8E2F8D}">
  <dimension ref="A1:E23"/>
  <sheetViews>
    <sheetView topLeftCell="B15" zoomScale="120" zoomScaleNormal="120" workbookViewId="0">
      <selection activeCell="C27" sqref="C27"/>
    </sheetView>
  </sheetViews>
  <sheetFormatPr baseColWidth="10" defaultRowHeight="14.5" x14ac:dyDescent="0.35"/>
  <cols>
    <col min="1" max="1" width="4.90625" customWidth="1"/>
    <col min="2" max="2" width="78.1796875" customWidth="1"/>
    <col min="3" max="3" width="67.08984375" customWidth="1"/>
    <col min="4" max="4" width="32.453125" customWidth="1"/>
    <col min="5" max="5" width="24.54296875" customWidth="1"/>
  </cols>
  <sheetData>
    <row r="1" spans="1:5" ht="21" x14ac:dyDescent="0.5">
      <c r="A1" s="22" t="s">
        <v>12</v>
      </c>
      <c r="B1" s="15" t="s">
        <v>86</v>
      </c>
      <c r="C1" s="15" t="s">
        <v>92</v>
      </c>
      <c r="D1" s="15" t="s">
        <v>97</v>
      </c>
      <c r="E1" s="16" t="s">
        <v>93</v>
      </c>
    </row>
    <row r="2" spans="1:5" x14ac:dyDescent="0.35">
      <c r="A2" s="17" t="s">
        <v>69</v>
      </c>
      <c r="B2" s="1" t="s">
        <v>77</v>
      </c>
      <c r="C2" s="1" t="s">
        <v>94</v>
      </c>
      <c r="D2" s="23">
        <v>45574</v>
      </c>
      <c r="E2" s="18" t="s">
        <v>95</v>
      </c>
    </row>
    <row r="3" spans="1:5" x14ac:dyDescent="0.35">
      <c r="A3" s="17" t="s">
        <v>70</v>
      </c>
      <c r="B3" s="1" t="s">
        <v>78</v>
      </c>
      <c r="C3" s="1" t="s">
        <v>96</v>
      </c>
      <c r="D3" s="23">
        <v>45591</v>
      </c>
      <c r="E3" s="18" t="s">
        <v>98</v>
      </c>
    </row>
    <row r="4" spans="1:5" x14ac:dyDescent="0.35">
      <c r="A4" s="17" t="s">
        <v>71</v>
      </c>
      <c r="B4" s="1" t="s">
        <v>81</v>
      </c>
      <c r="C4" s="1" t="s">
        <v>99</v>
      </c>
      <c r="D4" s="23">
        <v>45586</v>
      </c>
      <c r="E4" s="18" t="s">
        <v>100</v>
      </c>
    </row>
    <row r="5" spans="1:5" x14ac:dyDescent="0.35">
      <c r="A5" s="17" t="s">
        <v>72</v>
      </c>
      <c r="B5" s="1" t="s">
        <v>79</v>
      </c>
      <c r="C5" s="1" t="s">
        <v>101</v>
      </c>
      <c r="D5" s="23">
        <v>45574</v>
      </c>
      <c r="E5" s="18" t="s">
        <v>102</v>
      </c>
    </row>
    <row r="6" spans="1:5" x14ac:dyDescent="0.35">
      <c r="A6" s="17" t="s">
        <v>73</v>
      </c>
      <c r="B6" s="1" t="s">
        <v>80</v>
      </c>
      <c r="C6" s="1" t="s">
        <v>103</v>
      </c>
      <c r="D6" s="23">
        <v>45573</v>
      </c>
      <c r="E6" s="18" t="s">
        <v>104</v>
      </c>
    </row>
    <row r="7" spans="1:5" x14ac:dyDescent="0.35">
      <c r="A7" s="17" t="s">
        <v>74</v>
      </c>
      <c r="B7" s="1" t="s">
        <v>82</v>
      </c>
      <c r="C7" s="1" t="s">
        <v>105</v>
      </c>
      <c r="D7" s="23">
        <v>45575</v>
      </c>
      <c r="E7" s="18" t="s">
        <v>106</v>
      </c>
    </row>
    <row r="8" spans="1:5" x14ac:dyDescent="0.35">
      <c r="A8" s="17" t="s">
        <v>75</v>
      </c>
      <c r="B8" s="1" t="s">
        <v>83</v>
      </c>
      <c r="C8" s="1" t="s">
        <v>114</v>
      </c>
      <c r="D8" s="23">
        <v>45572</v>
      </c>
      <c r="E8" s="18" t="s">
        <v>118</v>
      </c>
    </row>
    <row r="9" spans="1:5" x14ac:dyDescent="0.35">
      <c r="A9" s="17" t="s">
        <v>76</v>
      </c>
      <c r="B9" s="1" t="s">
        <v>84</v>
      </c>
      <c r="C9" s="1" t="s">
        <v>115</v>
      </c>
      <c r="D9" s="23">
        <v>45573</v>
      </c>
      <c r="E9" s="18" t="s">
        <v>118</v>
      </c>
    </row>
    <row r="10" spans="1:5" x14ac:dyDescent="0.35">
      <c r="A10" s="17" t="s">
        <v>85</v>
      </c>
      <c r="B10" s="1" t="s">
        <v>89</v>
      </c>
      <c r="C10" s="1" t="s">
        <v>116</v>
      </c>
      <c r="D10" s="23">
        <v>45574</v>
      </c>
      <c r="E10" s="18" t="s">
        <v>119</v>
      </c>
    </row>
    <row r="11" spans="1:5" x14ac:dyDescent="0.35">
      <c r="A11" s="17" t="s">
        <v>88</v>
      </c>
      <c r="B11" s="1" t="s">
        <v>87</v>
      </c>
      <c r="C11" s="1" t="s">
        <v>120</v>
      </c>
      <c r="D11" s="23">
        <v>45572</v>
      </c>
      <c r="E11" s="18" t="s">
        <v>121</v>
      </c>
    </row>
    <row r="12" spans="1:5" x14ac:dyDescent="0.35">
      <c r="A12" s="17" t="s">
        <v>90</v>
      </c>
      <c r="B12" s="1" t="s">
        <v>91</v>
      </c>
      <c r="C12" s="1" t="s">
        <v>117</v>
      </c>
      <c r="D12" s="23">
        <v>45572</v>
      </c>
      <c r="E12" s="18" t="s">
        <v>122</v>
      </c>
    </row>
    <row r="13" spans="1:5" x14ac:dyDescent="0.35">
      <c r="A13" s="17"/>
      <c r="B13" s="1"/>
      <c r="C13" s="1"/>
      <c r="D13" s="1"/>
      <c r="E13" s="18"/>
    </row>
    <row r="14" spans="1:5" x14ac:dyDescent="0.35">
      <c r="A14" s="17"/>
      <c r="B14" s="1"/>
      <c r="C14" s="1"/>
      <c r="D14" s="1"/>
      <c r="E14" s="18"/>
    </row>
    <row r="15" spans="1:5" ht="15" thickBot="1" x14ac:dyDescent="0.4">
      <c r="A15" s="19"/>
      <c r="B15" s="20"/>
      <c r="C15" s="20"/>
      <c r="D15" s="20"/>
      <c r="E15" s="21"/>
    </row>
    <row r="17" spans="2:4" x14ac:dyDescent="0.35">
      <c r="B17" s="24" t="s">
        <v>69</v>
      </c>
      <c r="C17" t="s">
        <v>107</v>
      </c>
      <c r="D17" s="12" t="s">
        <v>204</v>
      </c>
    </row>
    <row r="18" spans="2:4" x14ac:dyDescent="0.35">
      <c r="B18" s="24" t="s">
        <v>70</v>
      </c>
      <c r="C18" t="s">
        <v>108</v>
      </c>
      <c r="D18" s="12" t="s">
        <v>205</v>
      </c>
    </row>
    <row r="19" spans="2:4" x14ac:dyDescent="0.35">
      <c r="B19" s="24" t="s">
        <v>71</v>
      </c>
      <c r="C19" t="s">
        <v>109</v>
      </c>
      <c r="D19" s="12" t="s">
        <v>206</v>
      </c>
    </row>
    <row r="20" spans="2:4" x14ac:dyDescent="0.35">
      <c r="B20" s="24" t="s">
        <v>72</v>
      </c>
      <c r="C20" t="s">
        <v>110</v>
      </c>
    </row>
    <row r="21" spans="2:4" x14ac:dyDescent="0.35">
      <c r="B21" s="24" t="s">
        <v>73</v>
      </c>
      <c r="C21" t="s">
        <v>111</v>
      </c>
    </row>
    <row r="22" spans="2:4" x14ac:dyDescent="0.35">
      <c r="B22" s="24" t="s">
        <v>74</v>
      </c>
      <c r="C22" t="s">
        <v>112</v>
      </c>
    </row>
    <row r="23" spans="2:4" x14ac:dyDescent="0.35">
      <c r="B23" s="24" t="s">
        <v>75</v>
      </c>
      <c r="C23" t="s">
        <v>113</v>
      </c>
    </row>
  </sheetData>
  <phoneticPr fontId="2" type="noConversion"/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6657-FAD8-44EA-A572-370AF43552C1}">
  <sheetPr filterMode="1"/>
  <dimension ref="A1:F29"/>
  <sheetViews>
    <sheetView workbookViewId="0">
      <selection activeCell="A2" sqref="A2"/>
    </sheetView>
  </sheetViews>
  <sheetFormatPr baseColWidth="10" defaultRowHeight="14.5" x14ac:dyDescent="0.35"/>
  <cols>
    <col min="1" max="1" width="26.36328125" customWidth="1"/>
    <col min="2" max="2" width="13.7265625" customWidth="1"/>
    <col min="3" max="5" width="14.08984375" customWidth="1"/>
    <col min="6" max="6" width="14" customWidth="1"/>
  </cols>
  <sheetData>
    <row r="1" spans="1:6" x14ac:dyDescent="0.35">
      <c r="A1" s="27">
        <v>5750</v>
      </c>
      <c r="B1" s="28" t="s">
        <v>144</v>
      </c>
      <c r="C1" s="28"/>
      <c r="D1" s="28"/>
      <c r="E1" s="28" t="s">
        <v>188</v>
      </c>
      <c r="F1" s="28"/>
    </row>
    <row r="2" spans="1:6" x14ac:dyDescent="0.35">
      <c r="A2" s="28" t="s">
        <v>1</v>
      </c>
      <c r="B2" s="28" t="s">
        <v>170</v>
      </c>
      <c r="C2" s="28" t="s">
        <v>170</v>
      </c>
      <c r="D2" s="28" t="s">
        <v>195</v>
      </c>
      <c r="E2" s="28" t="s">
        <v>171</v>
      </c>
      <c r="F2" s="28" t="s">
        <v>178</v>
      </c>
    </row>
    <row r="3" spans="1:6" hidden="1" x14ac:dyDescent="0.35">
      <c r="A3" s="26" t="s">
        <v>14</v>
      </c>
      <c r="B3" s="1">
        <v>2</v>
      </c>
      <c r="C3" s="4">
        <v>5000</v>
      </c>
      <c r="D3" s="4" t="s">
        <v>196</v>
      </c>
      <c r="E3" s="1">
        <v>2</v>
      </c>
      <c r="F3" s="4">
        <v>5000</v>
      </c>
    </row>
    <row r="4" spans="1:6" hidden="1" x14ac:dyDescent="0.35">
      <c r="A4" s="26" t="s">
        <v>15</v>
      </c>
      <c r="B4" s="1">
        <v>3</v>
      </c>
      <c r="C4" s="4">
        <f>A1*B4</f>
        <v>17250</v>
      </c>
      <c r="D4" s="4" t="s">
        <v>197</v>
      </c>
      <c r="E4" s="1">
        <v>4</v>
      </c>
      <c r="F4" s="4">
        <f>A1*E4</f>
        <v>23000</v>
      </c>
    </row>
    <row r="5" spans="1:6" hidden="1" x14ac:dyDescent="0.35">
      <c r="A5" s="10" t="s">
        <v>16</v>
      </c>
      <c r="B5" s="10">
        <v>1</v>
      </c>
      <c r="C5" s="33">
        <f>A1*B5</f>
        <v>5750</v>
      </c>
      <c r="D5" s="4" t="s">
        <v>198</v>
      </c>
      <c r="E5" s="10">
        <v>1</v>
      </c>
      <c r="F5" s="33">
        <f>A1*E5</f>
        <v>5750</v>
      </c>
    </row>
    <row r="6" spans="1:6" hidden="1" x14ac:dyDescent="0.35">
      <c r="A6" s="10" t="s">
        <v>17</v>
      </c>
      <c r="B6" s="10">
        <v>1</v>
      </c>
      <c r="C6" s="33">
        <v>5750</v>
      </c>
      <c r="D6" s="4" t="s">
        <v>199</v>
      </c>
      <c r="E6" s="38">
        <v>1.5</v>
      </c>
      <c r="F6" s="33">
        <v>5750</v>
      </c>
    </row>
    <row r="7" spans="1:6" hidden="1" x14ac:dyDescent="0.35">
      <c r="A7" s="26" t="s">
        <v>18</v>
      </c>
      <c r="B7" s="1">
        <v>1</v>
      </c>
      <c r="C7" s="4">
        <f>A1*B7</f>
        <v>5750</v>
      </c>
      <c r="D7" s="4" t="s">
        <v>200</v>
      </c>
      <c r="E7" s="1">
        <v>1</v>
      </c>
      <c r="F7" s="4">
        <v>5750</v>
      </c>
    </row>
    <row r="8" spans="1:6" hidden="1" x14ac:dyDescent="0.35">
      <c r="A8" s="26" t="s">
        <v>19</v>
      </c>
      <c r="B8" s="1">
        <v>1</v>
      </c>
      <c r="C8" s="4">
        <f>A1*B8</f>
        <v>5750</v>
      </c>
      <c r="D8" s="4" t="s">
        <v>201</v>
      </c>
      <c r="E8" s="1">
        <v>1</v>
      </c>
      <c r="F8" s="4">
        <v>5750</v>
      </c>
    </row>
    <row r="9" spans="1:6" hidden="1" x14ac:dyDescent="0.35">
      <c r="A9" s="10" t="s">
        <v>20</v>
      </c>
      <c r="B9" s="10">
        <v>1</v>
      </c>
      <c r="C9" s="33">
        <f>A1*B9</f>
        <v>5750</v>
      </c>
      <c r="D9" s="4" t="s">
        <v>202</v>
      </c>
      <c r="E9" s="10">
        <v>1</v>
      </c>
      <c r="F9" s="33">
        <v>5750</v>
      </c>
    </row>
    <row r="10" spans="1:6" hidden="1" x14ac:dyDescent="0.35">
      <c r="A10" s="26" t="s">
        <v>21</v>
      </c>
      <c r="B10" s="1">
        <v>1</v>
      </c>
      <c r="C10" s="4">
        <v>5000</v>
      </c>
      <c r="D10" s="4" t="s">
        <v>203</v>
      </c>
      <c r="E10" s="1">
        <v>2</v>
      </c>
      <c r="F10" s="4">
        <v>5000</v>
      </c>
    </row>
    <row r="11" spans="1:6" hidden="1" x14ac:dyDescent="0.35">
      <c r="A11" s="35" t="s">
        <v>159</v>
      </c>
      <c r="B11" s="35">
        <v>1</v>
      </c>
      <c r="C11" s="36"/>
      <c r="D11" s="36"/>
      <c r="E11" s="1">
        <v>1</v>
      </c>
      <c r="F11" s="4"/>
    </row>
    <row r="12" spans="1:6" hidden="1" x14ac:dyDescent="0.35">
      <c r="A12" s="35" t="s">
        <v>156</v>
      </c>
      <c r="B12" s="35">
        <v>1</v>
      </c>
      <c r="C12" s="36"/>
      <c r="D12" s="36"/>
      <c r="E12" s="10">
        <v>2</v>
      </c>
      <c r="F12" s="33">
        <v>8625</v>
      </c>
    </row>
    <row r="13" spans="1:6" hidden="1" x14ac:dyDescent="0.35">
      <c r="A13" s="26" t="s">
        <v>24</v>
      </c>
      <c r="B13" s="5">
        <v>1</v>
      </c>
      <c r="C13" s="4">
        <f>A1*B13</f>
        <v>5750</v>
      </c>
      <c r="D13" s="4"/>
      <c r="E13" s="5">
        <v>1</v>
      </c>
      <c r="F13" s="4">
        <v>5750</v>
      </c>
    </row>
    <row r="14" spans="1:6" hidden="1" x14ac:dyDescent="0.35">
      <c r="A14" s="10" t="s">
        <v>26</v>
      </c>
      <c r="B14" s="10">
        <v>1</v>
      </c>
      <c r="C14" s="33">
        <f>A1*B14</f>
        <v>5750</v>
      </c>
      <c r="D14" s="33"/>
      <c r="E14" s="10">
        <v>1</v>
      </c>
      <c r="F14" s="33">
        <v>5750</v>
      </c>
    </row>
    <row r="15" spans="1:6" x14ac:dyDescent="0.35">
      <c r="A15" s="26" t="s">
        <v>27</v>
      </c>
      <c r="B15" s="30">
        <v>0.5</v>
      </c>
      <c r="C15" s="4">
        <v>2875</v>
      </c>
      <c r="D15" s="4"/>
      <c r="E15" s="31">
        <v>0</v>
      </c>
      <c r="F15" s="4">
        <v>0</v>
      </c>
    </row>
    <row r="16" spans="1:6" hidden="1" x14ac:dyDescent="0.35">
      <c r="A16" s="26" t="s">
        <v>5</v>
      </c>
      <c r="B16" s="30">
        <v>0.5</v>
      </c>
      <c r="C16" s="4">
        <v>2875</v>
      </c>
      <c r="D16" s="4"/>
      <c r="E16" s="30">
        <v>0.5</v>
      </c>
      <c r="F16" s="4">
        <v>2875</v>
      </c>
    </row>
    <row r="17" spans="1:6" hidden="1" x14ac:dyDescent="0.35">
      <c r="A17" s="26" t="s">
        <v>177</v>
      </c>
      <c r="B17" s="1">
        <v>0</v>
      </c>
      <c r="C17" s="4">
        <v>0</v>
      </c>
      <c r="D17" s="4"/>
      <c r="E17" s="1">
        <v>0</v>
      </c>
      <c r="F17" s="4"/>
    </row>
    <row r="18" spans="1:6" hidden="1" x14ac:dyDescent="0.35">
      <c r="A18" s="26" t="s">
        <v>185</v>
      </c>
      <c r="B18" s="1">
        <v>1</v>
      </c>
      <c r="C18" s="11"/>
      <c r="D18" s="11"/>
      <c r="E18" s="32">
        <v>1</v>
      </c>
      <c r="F18" s="11"/>
    </row>
    <row r="19" spans="1:6" hidden="1" x14ac:dyDescent="0.35">
      <c r="A19" s="26" t="s">
        <v>186</v>
      </c>
      <c r="B19" s="1"/>
      <c r="C19" s="1"/>
      <c r="D19" s="1"/>
      <c r="E19" s="32">
        <v>1</v>
      </c>
      <c r="F19" s="1"/>
    </row>
    <row r="20" spans="1:6" hidden="1" x14ac:dyDescent="0.35">
      <c r="A20" s="1" t="s">
        <v>187</v>
      </c>
      <c r="B20" s="1"/>
      <c r="C20" s="1"/>
      <c r="D20" s="1"/>
      <c r="E20" s="1">
        <v>1</v>
      </c>
      <c r="F20" s="1"/>
    </row>
    <row r="21" spans="1:6" hidden="1" x14ac:dyDescent="0.35">
      <c r="A21" s="37" t="s">
        <v>189</v>
      </c>
      <c r="B21" s="43"/>
      <c r="E21">
        <v>1</v>
      </c>
    </row>
    <row r="22" spans="1:6" hidden="1" x14ac:dyDescent="0.35">
      <c r="A22" s="37" t="s">
        <v>190</v>
      </c>
      <c r="B22" s="43"/>
      <c r="E22">
        <v>1</v>
      </c>
    </row>
    <row r="23" spans="1:6" hidden="1" x14ac:dyDescent="0.35">
      <c r="C23" s="14"/>
      <c r="D23" s="14"/>
      <c r="E23">
        <f>SUM(E3:E22)</f>
        <v>24</v>
      </c>
    </row>
    <row r="26" spans="1:6" x14ac:dyDescent="0.35">
      <c r="A26" s="2" t="s">
        <v>180</v>
      </c>
      <c r="B26" s="2"/>
      <c r="C26" s="2"/>
      <c r="D26" s="46"/>
      <c r="F26" s="2" t="s">
        <v>184</v>
      </c>
    </row>
    <row r="27" spans="1:6" x14ac:dyDescent="0.35">
      <c r="A27" s="34" t="s">
        <v>182</v>
      </c>
      <c r="B27" s="34"/>
      <c r="C27" s="34"/>
      <c r="D27" s="47"/>
      <c r="F27" s="34" t="s">
        <v>182</v>
      </c>
    </row>
    <row r="28" spans="1:6" x14ac:dyDescent="0.35">
      <c r="A28" s="34" t="s">
        <v>181</v>
      </c>
      <c r="B28" s="34"/>
      <c r="C28" s="34"/>
      <c r="D28" s="47"/>
      <c r="F28" s="34" t="s">
        <v>181</v>
      </c>
    </row>
    <row r="29" spans="1:6" x14ac:dyDescent="0.35">
      <c r="A29" s="34" t="s">
        <v>183</v>
      </c>
      <c r="B29" s="34"/>
      <c r="C29" s="34"/>
      <c r="D29" s="47"/>
      <c r="F29" s="34" t="s">
        <v>183</v>
      </c>
    </row>
  </sheetData>
  <autoFilter ref="A2:F23" xr:uid="{5E056657-FAD8-44EA-A572-370AF43552C1}">
    <filterColumn colId="0">
      <filters>
        <filter val="SANTA EMILIA"/>
      </filters>
    </filterColumn>
  </autoFilter>
  <phoneticPr fontId="2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San luis puertas frias </vt:lpstr>
      <vt:lpstr>San Luis puntas de gondolas </vt:lpstr>
      <vt:lpstr>Miramontes </vt:lpstr>
      <vt:lpstr>PROYECTOS </vt:lpstr>
      <vt:lpstr>Meses pagados por proveedor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Ruderi Alvarez</dc:creator>
  <cp:lastModifiedBy>Ruderi Alvarez</cp:lastModifiedBy>
  <dcterms:created xsi:type="dcterms:W3CDTF">2024-08-31T16:49:54Z</dcterms:created>
  <dcterms:modified xsi:type="dcterms:W3CDTF">2024-10-18T20:37:48Z</dcterms:modified>
</cp:coreProperties>
</file>